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1"/>
  </bookViews>
  <sheets>
    <sheet name="Comments" sheetId="1" r:id="rId1"/>
    <sheet name="Metric" sheetId="2" r:id="rId2"/>
    <sheet name="English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<sst xmlns="http://schemas.openxmlformats.org/spreadsheetml/2006/main" count="64" uniqueCount="53">
  <si>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>lb/d</t>
  </si>
  <si>
    <t>Animal Inputs</t>
  </si>
  <si>
    <t>Group milk average</t>
  </si>
  <si>
    <t>% of cows</t>
  </si>
  <si>
    <t>Predicted Outputs</t>
  </si>
  <si>
    <t>total cows</t>
  </si>
  <si>
    <t>Milk price</t>
  </si>
  <si>
    <t>$/100 lbs</t>
  </si>
  <si>
    <t>PREDICTING MILK LOSSES DUE TO LAMENESS</t>
  </si>
  <si>
    <t>Locomotion scores (LS)</t>
  </si>
  <si>
    <t>Avg. LS</t>
  </si>
  <si>
    <t>LS units</t>
  </si>
  <si>
    <t>Losses</t>
  </si>
  <si>
    <t xml:space="preserve">  Milk</t>
  </si>
  <si>
    <t>lb/cow/d</t>
  </si>
  <si>
    <t>lb/group/d</t>
  </si>
  <si>
    <t>$/cow/d</t>
  </si>
  <si>
    <t>$/group/d</t>
  </si>
  <si>
    <t>$/group/mo</t>
  </si>
  <si>
    <t xml:space="preserve">  Fiscal</t>
  </si>
  <si>
    <t>Group size</t>
  </si>
  <si>
    <t>Locomotion scoring of dairy cows provides a quantitative assessment of the ability of the cow</t>
  </si>
  <si>
    <t>to walk.  As the locomotion score increases, the ability of the cow to walk easily and painlessly</t>
  </si>
  <si>
    <t>Use these estimates as a guide.  Values will vary among dairies and cows.</t>
  </si>
  <si>
    <r>
      <t xml:space="preserve">To use the spreadsheet, merely enter the values in the </t>
    </r>
    <r>
      <rPr>
        <b/>
        <sz val="10"/>
        <rFont val="Arial"/>
        <family val="2"/>
      </rPr>
      <t>bolded</t>
    </r>
    <r>
      <rPr>
        <sz val="10"/>
        <rFont val="Arial"/>
        <family val="0"/>
      </rPr>
      <t xml:space="preserve"> cells.  This will provide the </t>
    </r>
  </si>
  <si>
    <t>declines at an increasing rate.  This affects the desire of the cow to eat as well as her ability to</t>
  </si>
  <si>
    <t>The spreadsheet on the following page provides a quantitative assessment of the impact of any</t>
  </si>
  <si>
    <t>locomotion score profile, within any group of cows, both in terms of milk and milk revenue losses.</t>
  </si>
  <si>
    <t>information in the non-bolded cells.  The locomotion score profile requested is the proportion of the</t>
  </si>
  <si>
    <t xml:space="preserve">cows in the group that are in each of the five locomotion score categories. </t>
  </si>
  <si>
    <t>Total</t>
  </si>
  <si>
    <t>compete for feed.  Together, these decrease expected milk yield.</t>
  </si>
  <si>
    <t>Invoer</t>
  </si>
  <si>
    <t>Gemiddelde melkproduktie</t>
  </si>
  <si>
    <t>Aantal dieren</t>
  </si>
  <si>
    <t>Melk prijs</t>
  </si>
  <si>
    <t>€/100 kg</t>
  </si>
  <si>
    <t>kg/dag</t>
  </si>
  <si>
    <t>% van alle koeien</t>
  </si>
  <si>
    <t>%</t>
  </si>
  <si>
    <t>Totaal</t>
  </si>
  <si>
    <t>Gem. LS</t>
  </si>
  <si>
    <t>Melk</t>
  </si>
  <si>
    <t>kg/koe/dag</t>
  </si>
  <si>
    <t>kg/groep/dag</t>
  </si>
  <si>
    <t>Verlies:</t>
  </si>
  <si>
    <t>Schade:</t>
  </si>
  <si>
    <t>€ / koe/ dag</t>
  </si>
  <si>
    <t>€ / groep / dag</t>
  </si>
  <si>
    <t>€ / groep / mnd</t>
  </si>
  <si>
    <t>Voorspeld gevolg</t>
  </si>
  <si>
    <t>VOORSPELDE GEVOLGEN TEN GEVOLG VAN KREUPELHEID</t>
  </si>
  <si>
    <t>norm: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</si>
</sst>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$&quot;#,##0.00"/>
    <numFmt numFmtId="175" formatCode="0.0000"/>
    <numFmt numFmtId="176" formatCode="&quot;$&quot;#,##0.0"/>
    <numFmt numFmtId="177" formatCode="&quot;$&quot;#,##0.000"/>
    <numFmt numFmtId="178" formatCode="&quot;$&quot;#,##0"/>
    <numFmt numFmtId="179" formatCode="&quot;€&quot;#,##0.00"/>
    <numFmt numFmtId="180" formatCode="&quot;€&quot;\ #,##0.00"/>
    <numFmt numFmtId="181" formatCode="&quot;€&quot;\ #,##0"/>
    <numFmt numFmtId="182" formatCode="0.0%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  <xf numFmtId="182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7" fillId="0" borderId="4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172" fontId="1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" fontId="1" fillId="2" borderId="0" xfId="0" applyNumberFormat="1" applyFont="1" applyFill="1" applyBorder="1" applyAlignment="1">
      <alignment horizontal="center"/>
    </xf>
    <xf numFmtId="180" fontId="1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182" fontId="1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right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 horizontal="center"/>
    </xf>
    <xf numFmtId="181" fontId="8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A1" sqref="A1"/>
    </sheetView>
  </sheetViews>
  <sheetFormatPr defaultColWidth="9.140625" defaultRowHeight="12.75"/>
  <cols>
    <col min="1" max="1" width="84.28125" style="0" customWidth="1"/>
  </cols>
  <sheetData>
    <row r="1" s="4" customFormat="1" ht="15.75">
      <c r="A1" s="5" t="s">
        <v>8</v>
      </c>
    </row>
    <row r="2" s="4" customFormat="1" ht="15.75">
      <c r="A2" s="3"/>
    </row>
    <row r="4" ht="12.75">
      <c r="A4" t="s">
        <v>21</v>
      </c>
    </row>
    <row r="5" ht="12.75">
      <c r="A5" t="s">
        <v>22</v>
      </c>
    </row>
    <row r="6" ht="12.75">
      <c r="A6" t="s">
        <v>25</v>
      </c>
    </row>
    <row r="7" ht="12.75">
      <c r="A7" t="s">
        <v>31</v>
      </c>
    </row>
    <row r="9" ht="12.75">
      <c r="A9" t="s">
        <v>26</v>
      </c>
    </row>
    <row r="10" ht="12.75">
      <c r="A10" t="s">
        <v>27</v>
      </c>
    </row>
    <row r="12" ht="12.75">
      <c r="A12" t="s">
        <v>24</v>
      </c>
    </row>
    <row r="13" ht="12.75">
      <c r="A13" t="s">
        <v>28</v>
      </c>
    </row>
    <row r="14" ht="12.75">
      <c r="A14" t="s">
        <v>29</v>
      </c>
    </row>
    <row r="16" ht="12.75">
      <c r="A16" s="7" t="s">
        <v>23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23.28125" style="0" customWidth="1"/>
    <col min="2" max="2" width="7.8515625" style="0" customWidth="1"/>
    <col min="3" max="3" width="17.00390625" style="0" customWidth="1"/>
    <col min="5" max="5" width="2.8515625" style="0" customWidth="1"/>
    <col min="6" max="6" width="9.8515625" style="0" customWidth="1"/>
    <col min="7" max="7" width="9.8515625" style="1" customWidth="1"/>
    <col min="8" max="8" width="14.7109375" style="0" customWidth="1"/>
  </cols>
  <sheetData>
    <row r="1" spans="1:8" s="3" customFormat="1" ht="15.75">
      <c r="A1" s="56" t="s">
        <v>51</v>
      </c>
      <c r="B1" s="57"/>
      <c r="C1" s="57"/>
      <c r="D1" s="57"/>
      <c r="E1" s="57"/>
      <c r="F1" s="57"/>
      <c r="G1" s="57"/>
      <c r="H1" s="57"/>
    </row>
    <row r="2" spans="1:8" s="3" customFormat="1" ht="16.5" thickBot="1">
      <c r="A2" s="55"/>
      <c r="B2" s="1"/>
      <c r="C2" s="1"/>
      <c r="D2" s="1"/>
      <c r="E2" s="1"/>
      <c r="F2" s="1"/>
      <c r="G2" s="1"/>
      <c r="H2" s="1"/>
    </row>
    <row r="3" spans="1:8" s="3" customFormat="1" ht="15.75">
      <c r="A3" s="21"/>
      <c r="B3" s="22"/>
      <c r="C3" s="22"/>
      <c r="D3" s="23"/>
      <c r="F3" s="21"/>
      <c r="G3" s="44"/>
      <c r="H3" s="23"/>
    </row>
    <row r="4" spans="1:8" ht="12.75">
      <c r="A4" s="24"/>
      <c r="B4" s="25"/>
      <c r="C4" s="25"/>
      <c r="D4" s="26"/>
      <c r="F4" s="24"/>
      <c r="G4" s="45"/>
      <c r="H4" s="26"/>
    </row>
    <row r="5" spans="1:8" s="6" customFormat="1" ht="12.75">
      <c r="A5" s="27" t="s">
        <v>32</v>
      </c>
      <c r="B5" s="28"/>
      <c r="C5" s="28"/>
      <c r="D5" s="29"/>
      <c r="F5" s="46" t="s">
        <v>50</v>
      </c>
      <c r="G5" s="47"/>
      <c r="H5" s="29"/>
    </row>
    <row r="6" spans="1:8" ht="12.75">
      <c r="A6" s="24"/>
      <c r="B6" s="25"/>
      <c r="C6" s="25"/>
      <c r="D6" s="26"/>
      <c r="F6" s="24"/>
      <c r="G6" s="45"/>
      <c r="H6" s="26"/>
    </row>
    <row r="7" spans="1:8" ht="12.75">
      <c r="A7" s="24" t="s">
        <v>33</v>
      </c>
      <c r="B7" s="30">
        <v>28</v>
      </c>
      <c r="C7" s="31" t="s">
        <v>37</v>
      </c>
      <c r="D7" s="26"/>
      <c r="F7" s="24" t="s">
        <v>41</v>
      </c>
      <c r="G7" s="48">
        <f>(A12*B12/100)+(A13*B13/100)+(A14*B14/100)+(A15*B15/100)+(A16*B16/100)</f>
        <v>1.435</v>
      </c>
      <c r="H7" s="49" t="s">
        <v>11</v>
      </c>
    </row>
    <row r="8" spans="1:8" ht="12.75">
      <c r="A8" s="24" t="s">
        <v>34</v>
      </c>
      <c r="B8" s="32">
        <v>54</v>
      </c>
      <c r="C8" s="31"/>
      <c r="D8" s="26"/>
      <c r="F8" s="24"/>
      <c r="G8" s="50"/>
      <c r="H8" s="49"/>
    </row>
    <row r="9" spans="1:8" ht="12.75">
      <c r="A9" s="24" t="s">
        <v>35</v>
      </c>
      <c r="B9" s="33">
        <v>32</v>
      </c>
      <c r="C9" s="31" t="s">
        <v>36</v>
      </c>
      <c r="D9" s="26"/>
      <c r="F9" s="24" t="s">
        <v>45</v>
      </c>
      <c r="G9" s="50"/>
      <c r="H9" s="49"/>
    </row>
    <row r="10" spans="1:8" ht="12.75">
      <c r="A10" s="24"/>
      <c r="B10" s="34"/>
      <c r="C10" s="25"/>
      <c r="D10" s="26"/>
      <c r="F10" s="24" t="s">
        <v>42</v>
      </c>
      <c r="G10" s="48">
        <f>((B7/(((B12/100*1)+(B13/100*0.98)+(B14/100*0.959)+(B15/100*0.907)+(B16/100*0.848))))-B7)</f>
        <v>0.2632723822405687</v>
      </c>
      <c r="H10" s="49" t="s">
        <v>43</v>
      </c>
    </row>
    <row r="11" spans="1:8" ht="12.75">
      <c r="A11" s="24" t="s">
        <v>9</v>
      </c>
      <c r="B11" s="34"/>
      <c r="C11" s="25"/>
      <c r="D11" s="26" t="s">
        <v>52</v>
      </c>
      <c r="F11" s="24"/>
      <c r="G11" s="51">
        <f>G10*B8</f>
        <v>14.21670864099071</v>
      </c>
      <c r="H11" s="49" t="s">
        <v>44</v>
      </c>
    </row>
    <row r="12" spans="1:8" ht="12.75">
      <c r="A12" s="35">
        <v>1</v>
      </c>
      <c r="B12" s="30">
        <v>68</v>
      </c>
      <c r="C12" s="31" t="s">
        <v>38</v>
      </c>
      <c r="D12" s="36">
        <v>0.75</v>
      </c>
      <c r="E12" s="19"/>
      <c r="F12" s="24"/>
      <c r="G12" s="50"/>
      <c r="H12" s="49"/>
    </row>
    <row r="13" spans="1:8" ht="12.75">
      <c r="A13" s="35">
        <v>2</v>
      </c>
      <c r="B13" s="30">
        <v>22</v>
      </c>
      <c r="C13" s="31" t="s">
        <v>38</v>
      </c>
      <c r="D13" s="36">
        <v>0.15</v>
      </c>
      <c r="E13" s="19"/>
      <c r="F13" s="24" t="s">
        <v>46</v>
      </c>
      <c r="G13" s="52">
        <f>G10*B9/100</f>
        <v>0.08424716231698198</v>
      </c>
      <c r="H13" s="49" t="s">
        <v>47</v>
      </c>
    </row>
    <row r="14" spans="1:8" ht="12.75">
      <c r="A14" s="35">
        <v>3</v>
      </c>
      <c r="B14" s="30">
        <v>9</v>
      </c>
      <c r="C14" s="31" t="s">
        <v>38</v>
      </c>
      <c r="D14" s="36">
        <v>0.09</v>
      </c>
      <c r="E14" s="19"/>
      <c r="F14" s="24"/>
      <c r="G14" s="53">
        <f>G13*B8</f>
        <v>4.549346765117027</v>
      </c>
      <c r="H14" s="49" t="s">
        <v>48</v>
      </c>
    </row>
    <row r="15" spans="1:8" ht="12.75">
      <c r="A15" s="35">
        <v>4</v>
      </c>
      <c r="B15" s="30">
        <v>0.5</v>
      </c>
      <c r="C15" s="31" t="s">
        <v>38</v>
      </c>
      <c r="D15" s="37">
        <v>0.005</v>
      </c>
      <c r="E15" s="20"/>
      <c r="F15" s="24"/>
      <c r="G15" s="53">
        <f>G14*30</f>
        <v>136.48040295351083</v>
      </c>
      <c r="H15" s="49" t="s">
        <v>49</v>
      </c>
    </row>
    <row r="16" spans="1:8" ht="12.75">
      <c r="A16" s="35">
        <v>5</v>
      </c>
      <c r="B16" s="30">
        <v>0.5</v>
      </c>
      <c r="C16" s="31" t="s">
        <v>38</v>
      </c>
      <c r="D16" s="37">
        <v>0.005</v>
      </c>
      <c r="E16" s="20"/>
      <c r="F16" s="24"/>
      <c r="G16" s="50"/>
      <c r="H16" s="26"/>
    </row>
    <row r="17" spans="1:8" ht="12.75">
      <c r="A17" s="24"/>
      <c r="B17" s="25"/>
      <c r="C17" s="25"/>
      <c r="D17" s="26"/>
      <c r="F17" s="24"/>
      <c r="G17" s="45"/>
      <c r="H17" s="26"/>
    </row>
    <row r="18" spans="1:8" ht="12.75">
      <c r="A18" s="38" t="s">
        <v>40</v>
      </c>
      <c r="B18" s="39">
        <f>SUM(B12:B16)</f>
        <v>100</v>
      </c>
      <c r="C18" s="40" t="s">
        <v>39</v>
      </c>
      <c r="D18" s="26"/>
      <c r="F18" s="24"/>
      <c r="G18" s="45"/>
      <c r="H18" s="26"/>
    </row>
    <row r="19" spans="1:8" ht="12.75">
      <c r="A19" s="24"/>
      <c r="B19" s="25"/>
      <c r="C19" s="25"/>
      <c r="D19" s="26"/>
      <c r="F19" s="24"/>
      <c r="G19" s="45"/>
      <c r="H19" s="26"/>
    </row>
    <row r="20" spans="1:8" ht="13.5" thickBot="1">
      <c r="A20" s="41"/>
      <c r="B20" s="42"/>
      <c r="C20" s="42"/>
      <c r="D20" s="43"/>
      <c r="F20" s="41"/>
      <c r="G20" s="54"/>
      <c r="H20" s="43"/>
    </row>
  </sheetData>
  <sheetProtection sheet="1" objects="1" scenarios="1"/>
  <protectedRanges>
    <protectedRange sqref="B7:B9 B12:B16" name="Bereik1"/>
  </protectedRanges>
  <mergeCells count="1">
    <mergeCell ref="A1:H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8.28125" style="0" customWidth="1"/>
    <col min="3" max="3" width="13.421875" style="0" customWidth="1"/>
    <col min="5" max="5" width="9.8515625" style="0" customWidth="1"/>
    <col min="6" max="6" width="9.8515625" style="1" customWidth="1"/>
    <col min="7" max="7" width="10.7109375" style="0" customWidth="1"/>
  </cols>
  <sheetData>
    <row r="1" spans="1:6" s="3" customFormat="1" ht="15.75">
      <c r="A1" s="5" t="s">
        <v>8</v>
      </c>
      <c r="F1" s="13"/>
    </row>
    <row r="2" s="3" customFormat="1" ht="15.75">
      <c r="F2" s="13"/>
    </row>
    <row r="4" spans="1:6" s="6" customFormat="1" ht="12.75">
      <c r="A4" s="8" t="s">
        <v>1</v>
      </c>
      <c r="E4" s="8" t="s">
        <v>4</v>
      </c>
      <c r="F4" s="14"/>
    </row>
    <row r="6" spans="1:7" ht="12.75">
      <c r="A6" t="s">
        <v>2</v>
      </c>
      <c r="B6" s="9">
        <v>99</v>
      </c>
      <c r="C6" s="2" t="s">
        <v>0</v>
      </c>
      <c r="E6" t="s">
        <v>10</v>
      </c>
      <c r="F6" s="15">
        <f>(A11*B11/100)+(A12*B12/100)+(A13*B13/100)+(A14*B14/100)+(A15*B15/100)</f>
        <v>1.4500000000000002</v>
      </c>
      <c r="G6" s="2" t="s">
        <v>11</v>
      </c>
    </row>
    <row r="7" spans="1:7" ht="12.75">
      <c r="A7" t="s">
        <v>20</v>
      </c>
      <c r="B7" s="10">
        <v>200</v>
      </c>
      <c r="C7" s="2" t="s">
        <v>5</v>
      </c>
      <c r="G7" s="2"/>
    </row>
    <row r="8" spans="1:7" ht="12.75">
      <c r="A8" t="s">
        <v>6</v>
      </c>
      <c r="B8" s="11">
        <v>12.25</v>
      </c>
      <c r="C8" s="2" t="s">
        <v>7</v>
      </c>
      <c r="E8" t="s">
        <v>12</v>
      </c>
      <c r="G8" s="2"/>
    </row>
    <row r="9" spans="5:7" ht="12.75">
      <c r="E9" t="s">
        <v>13</v>
      </c>
      <c r="F9" s="15">
        <f>(B6/(((B11/100*1)+(B12/100*0.98)+(B13/100*0.959)+(B14/100*0.907)+(B15/100*0.848))))-B6</f>
        <v>1.0095968805087239</v>
      </c>
      <c r="G9" s="2" t="s">
        <v>14</v>
      </c>
    </row>
    <row r="10" spans="1:7" ht="12.75">
      <c r="A10" t="s">
        <v>9</v>
      </c>
      <c r="B10" s="1"/>
      <c r="F10" s="16">
        <f>F9*B7</f>
        <v>201.91937610174477</v>
      </c>
      <c r="G10" s="2" t="s">
        <v>15</v>
      </c>
    </row>
    <row r="11" spans="1:7" ht="12.75">
      <c r="A11" s="1">
        <v>1</v>
      </c>
      <c r="B11" s="9">
        <v>68</v>
      </c>
      <c r="C11" s="2" t="s">
        <v>3</v>
      </c>
      <c r="G11" s="2"/>
    </row>
    <row r="12" spans="1:7" ht="12.75">
      <c r="A12" s="1">
        <v>2</v>
      </c>
      <c r="B12" s="9">
        <v>22</v>
      </c>
      <c r="C12" s="2" t="s">
        <v>3</v>
      </c>
      <c r="E12" t="s">
        <v>19</v>
      </c>
      <c r="F12" s="17">
        <f>F9*B8/100</f>
        <v>0.12367561786231868</v>
      </c>
      <c r="G12" s="2" t="s">
        <v>16</v>
      </c>
    </row>
    <row r="13" spans="1:7" ht="12.75">
      <c r="A13" s="1">
        <v>3</v>
      </c>
      <c r="B13" s="9">
        <v>7.5</v>
      </c>
      <c r="C13" s="2" t="s">
        <v>3</v>
      </c>
      <c r="F13" s="18">
        <f>F12*B7</f>
        <v>24.735123572463735</v>
      </c>
      <c r="G13" s="2" t="s">
        <v>17</v>
      </c>
    </row>
    <row r="14" spans="1:7" ht="12.75">
      <c r="A14" s="1">
        <v>4</v>
      </c>
      <c r="B14" s="9">
        <v>2</v>
      </c>
      <c r="C14" s="2" t="s">
        <v>3</v>
      </c>
      <c r="F14" s="18">
        <f>F13*30</f>
        <v>742.053707173912</v>
      </c>
      <c r="G14" s="2" t="s">
        <v>18</v>
      </c>
    </row>
    <row r="15" spans="1:3" ht="12.75">
      <c r="A15" s="1">
        <v>5</v>
      </c>
      <c r="B15" s="9">
        <v>0.5</v>
      </c>
      <c r="C15" s="2" t="s">
        <v>3</v>
      </c>
    </row>
    <row r="16" ht="12.75">
      <c r="B16" s="1"/>
    </row>
    <row r="17" spans="1:2" ht="12.75">
      <c r="A17" s="2" t="s">
        <v>30</v>
      </c>
      <c r="B17" s="12">
        <f>SUM(B11:B15)</f>
        <v>100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 Robimson</dc:creator>
  <cp:keywords/>
  <dc:description/>
  <cp:lastModifiedBy>Rinze</cp:lastModifiedBy>
  <cp:lastPrinted>2003-02-06T19:53:26Z</cp:lastPrinted>
  <dcterms:created xsi:type="dcterms:W3CDTF">2001-01-06T00:24:25Z</dcterms:created>
  <dcterms:modified xsi:type="dcterms:W3CDTF">2005-05-03T13:26:10Z</dcterms:modified>
  <cp:category/>
  <cp:version/>
  <cp:contentType/>
  <cp:contentStatus/>
</cp:coreProperties>
</file>